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<sst xmlns="http://schemas.openxmlformats.org/spreadsheetml/2006/main" count="385" uniqueCount="252">
  <si>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</si>
  <si>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</si>
  <si>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</si>
  <si>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</si>
  <si>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</si>
  <si>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</si>
  <si>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</si>
  <si>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</si>
  <si>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</si>
  <si>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</si>
  <si>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</si>
  <si>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</si>
  <si>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</si>
  <si>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</si>
  <si>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</si>
  <si>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</si>
  <si>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</si>
  <si>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</si>
  <si>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</si>
  <si>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</si>
  <si>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</si>
  <si>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</si>
  <si>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</si>
  <si>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</si>
  <si>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</si>
  <si>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</si>
  <si>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</si>
  <si>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</si>
  <si>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</si>
  <si>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</si>
  <si>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</si>
  <si>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</si>
  <si>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</si>
  <si>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</si>
  <si>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</si>
  <si>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</si>
  <si>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</si>
  <si>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</si>
  <si>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</si>
  <si>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</si>
  <si>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</si>
  <si>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</si>
  <si>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</si>
  <si>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</si>
  <si>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</si>
  <si>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</si>
  <si>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</si>
  <si>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</si>
  <si>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</si>
  <si>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</si>
  <si>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</si>
  <si>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</si>
  <si>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</si>
  <si>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</si>
  <si>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</si>
  <si>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</si>
  <si>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</si>
  <si>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</si>
  <si>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</si>
  <si>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</si>
  <si>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</si>
  <si>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</si>
  <si>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</si>
  <si>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</si>
  <si>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</si>
  <si>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</si>
  <si>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</si>
  <si>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</si>
  <si>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</si>
  <si>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</si>
  <si>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</si>
  <si>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</si>
  <si>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</si>
  <si>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</si>
  <si>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</si>
  <si>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</si>
  <si>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</si>
  <si>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</si>
  <si>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</si>
  <si>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</si>
  <si>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</si>
  <si>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</si>
  <si>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</si>
  <si>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</si>
  <si>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</si>
  <si>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</si>
  <si>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</si>
  <si>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</si>
  <si>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</si>
  <si>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</si>
  <si>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</si>
  <si>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</si>
  <si>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</si>
  <si>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</si>
  <si>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</si>
  <si>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</si>
  <si>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</si>
  <si>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</si>
  <si>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</si>
  <si>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</si>
  <si>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</si>
  <si>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</si>
  <si>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</si>
  <si>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</si>
  <si>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</si>
  <si>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</si>
  <si>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</si>
  <si>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</si>
  <si>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</si>
  <si>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</si>
  <si>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</si>
  <si>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</si>
  <si>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</si>
  <si>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</si>
  <si>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</si>
  <si>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</si>
  <si>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</si>
  <si>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</si>
  <si>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</si>
  <si>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</si>
  <si>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</si>
  <si>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</si>
  <si>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</si>
  <si>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</si>
  <si>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</si>
  <si>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</si>
  <si>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</si>
  <si>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</si>
  <si>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</si>
  <si>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</si>
  <si>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</si>
  <si>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</si>
  <si>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</si>
  <si>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</si>
  <si>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</si>
  <si>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</si>
  <si>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</si>
  <si>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</si>
  <si>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</si>
  <si>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</si>
  <si>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</si>
  <si>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</si>
  <si>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</si>
  <si>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</si>
  <si>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</si>
  <si>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</si>
  <si>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</si>
  <si>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</si>
  <si>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</si>
  <si>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</si>
  <si>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</si>
  <si>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</si>
  <si>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</si>
  <si>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</si>
  <si>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</si>
  <si>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</si>
  <si>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</si>
  <si>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</si>
  <si>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</si>
  <si>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</si>
  <si>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</si>
  <si>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</si>
  <si>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</si>
  <si>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</si>
  <si>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</si>
  <si>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</si>
  <si>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</si>
  <si>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</si>
  <si>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</si>
  <si>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</si>
  <si>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</si>
  <si>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</si>
  <si>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</si>
  <si>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</si>
  <si>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</si>
  <si>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</si>
  <si>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</si>
  <si>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</si>
  <si>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</si>
  <si>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</si>
  <si>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</si>
  <si>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</si>
  <si>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</si>
  <si>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</si>
  <si>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</si>
  <si>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</si>
  <si>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</si>
  <si>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</si>
  <si>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</si>
  <si>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</si>
  <si>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</si>
  <si>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</si>
  <si>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</si>
  <si>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</si>
  <si>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</si>
  <si>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</si>
  <si>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</si>
  <si>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</si>
  <si>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</si>
  <si>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</si>
  <si>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</si>
  <si>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</si>
  <si>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</si>
  <si>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</si>
  <si>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</si>
  <si>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</si>
  <si>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</si>
  <si>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</si>
  <si>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</si>
  <si>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</si>
  <si>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</si>
  <si>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</si>
  <si>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</si>
  <si>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</si>
  <si>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</si>
  <si>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</si>
  <si>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</si>
  <si>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</si>
  <si>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</si>
  <si>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</si>
  <si>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</si>
  <si>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</si>
  <si>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</si>
  <si>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</si>
  <si>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</si>
  <si>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</si>
  <si>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</si>
  <si>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</si>
  <si>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</si>
  <si>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</si>
  <si>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</si>
  <si>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</si>
  <si>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</si>
  <si>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</si>
  <si>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</si>
  <si>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</si>
  <si>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</si>
  <si>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</si>
  <si>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</si>
  <si>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</si>
  <si>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</si>
  <si>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</si>
  <si>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</si>
  <si>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</si>
  <si>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</si>
  <si>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</si>
  <si>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</si>
  <si>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</si>
  <si>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(Theo TCBC số 23/2021/PLX-TCBC ngày 25/9/2021 của TĐ Xăng dầu VN Petrolimex
và QĐ số 648/QĐ-BCT ngày 20/3/2019 của Bộ Công thương)</t>
  </si>
  <si>
    <t>&amp; Quyết định số 255/QĐ-SXD ngày 08/10/2021 của Sở Xây dựng tỉnh Bình Thuận</t>
  </si>
  <si>
    <t>Dầu Diezel 005S-II</t>
  </si>
  <si>
    <t>Xăng RON 95-III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</si>
</sst>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C1">
      <selection activeCell="E151" sqref="E151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247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249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136778.2894736842</v>
      </c>
      <c r="H9" s="50">
        <f aca="true" t="shared" si="0" ref="H9:I18">H$13*$F9/$F$13</f>
        <v>127664.47368421052</v>
      </c>
      <c r="I9" s="51">
        <f t="shared" si="0"/>
        <v>122242.76315789473</v>
      </c>
      <c r="N9" s="52">
        <f>ROUND(IF($N$8=1,$G9,IF($N$8=2,$H9,IF($N$8=3,$I9,IF($N$8=4,$J9,IF($N$8=5,$K9,IF($N$8=6,$L9)))))),1)</f>
        <v>136778.3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161398.38157894736</v>
      </c>
      <c r="H10" s="50">
        <f t="shared" si="0"/>
        <v>150644.07894736843</v>
      </c>
      <c r="I10" s="51">
        <f t="shared" si="0"/>
        <v>144246.4605263158</v>
      </c>
      <c r="N10" s="52">
        <f aca="true" t="shared" si="1" ref="N10:N48">ROUND(IF($N$8=1,$G10,IF($N$8=2,$H10,IF($N$8=3,$I10,IF($N$8=4,$J10,IF($N$8=5,$K10,IF($N$8=6,$L10)))))),1)</f>
        <v>161398.4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175760.10197368418</v>
      </c>
      <c r="H11" s="50">
        <f t="shared" si="0"/>
        <v>164048.8486842105</v>
      </c>
      <c r="I11" s="51">
        <f t="shared" si="0"/>
        <v>157081.95065789472</v>
      </c>
      <c r="N11" s="52">
        <f t="shared" si="1"/>
        <v>175760.1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190121.82236842104</v>
      </c>
      <c r="H12" s="50">
        <f t="shared" si="0"/>
        <v>177453.61842105264</v>
      </c>
      <c r="I12" s="51">
        <f t="shared" si="0"/>
        <v>169917.44078947368</v>
      </c>
      <c r="N12" s="52">
        <f t="shared" si="1"/>
        <v>190121.8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207903</v>
      </c>
      <c r="H13" s="12">
        <v>194050</v>
      </c>
      <c r="I13" s="13">
        <v>185809</v>
      </c>
      <c r="J13" s="24"/>
      <c r="K13" s="24"/>
      <c r="L13" s="24"/>
      <c r="N13" s="52">
        <f t="shared" si="1"/>
        <v>207903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225684.1776315789</v>
      </c>
      <c r="H14" s="50">
        <f t="shared" si="0"/>
        <v>210646.38157894736</v>
      </c>
      <c r="I14" s="51">
        <f t="shared" si="0"/>
        <v>201700.5592105263</v>
      </c>
      <c r="N14" s="52">
        <f t="shared" si="1"/>
        <v>225684.2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245517.02960526317</v>
      </c>
      <c r="H15" s="50">
        <f t="shared" si="0"/>
        <v>229157.7302631579</v>
      </c>
      <c r="I15" s="51">
        <f t="shared" si="0"/>
        <v>219425.75986842104</v>
      </c>
      <c r="N15" s="52">
        <f t="shared" si="1"/>
        <v>245517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265349.88157894736</v>
      </c>
      <c r="H16" s="50">
        <f t="shared" si="0"/>
        <v>247669.07894736843</v>
      </c>
      <c r="I16" s="51">
        <f t="shared" si="0"/>
        <v>237150.96052631576</v>
      </c>
      <c r="N16" s="52">
        <f t="shared" si="1"/>
        <v>265349.9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314590.06578947365</v>
      </c>
      <c r="H17" s="50">
        <f t="shared" si="0"/>
        <v>293628.28947368416</v>
      </c>
      <c r="I17" s="51">
        <f t="shared" si="0"/>
        <v>281158.35526315786</v>
      </c>
      <c r="N17" s="52">
        <f t="shared" si="1"/>
        <v>314590.1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370669.1644736842</v>
      </c>
      <c r="H18" s="50">
        <f t="shared" si="0"/>
        <v>345970.7236842105</v>
      </c>
      <c r="I18" s="51">
        <f t="shared" si="0"/>
        <v>331277.8881578947</v>
      </c>
      <c r="N18" s="52">
        <f t="shared" si="1"/>
        <v>370669.2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152363.15789473685</v>
      </c>
      <c r="H19" s="50">
        <f aca="true" t="shared" si="2" ref="H19:I22">H$23*$F19/$F$23</f>
        <v>143025</v>
      </c>
      <c r="I19" s="51">
        <f t="shared" si="2"/>
        <v>137851.97368421053</v>
      </c>
      <c r="N19" s="52">
        <f t="shared" si="1"/>
        <v>152363.2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179788.52631578947</v>
      </c>
      <c r="H20" s="50">
        <f t="shared" si="2"/>
        <v>168769.5</v>
      </c>
      <c r="I20" s="51">
        <f t="shared" si="2"/>
        <v>162665.3289473684</v>
      </c>
      <c r="N20" s="52">
        <f t="shared" si="1"/>
        <v>179788.5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195786.65789473683</v>
      </c>
      <c r="H21" s="50">
        <f t="shared" si="2"/>
        <v>183787.125</v>
      </c>
      <c r="I21" s="51">
        <f t="shared" si="2"/>
        <v>177139.7861842105</v>
      </c>
      <c r="N21" s="52">
        <f t="shared" si="1"/>
        <v>195786.7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211784.7894736842</v>
      </c>
      <c r="H22" s="50">
        <f t="shared" si="2"/>
        <v>198804.74999999997</v>
      </c>
      <c r="I22" s="51">
        <f t="shared" si="2"/>
        <v>191614.2434210526</v>
      </c>
      <c r="N22" s="52">
        <f t="shared" si="1"/>
        <v>211784.8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231592</v>
      </c>
      <c r="H23" s="12">
        <v>217398</v>
      </c>
      <c r="I23" s="12">
        <v>209535</v>
      </c>
      <c r="J23" s="24"/>
      <c r="K23" s="24"/>
      <c r="L23" s="24"/>
      <c r="N23" s="52">
        <f t="shared" si="1"/>
        <v>231592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251399.2105263158</v>
      </c>
      <c r="H24" s="50">
        <f t="shared" si="3"/>
        <v>235991.24999999997</v>
      </c>
      <c r="I24" s="51">
        <f t="shared" si="3"/>
        <v>227455.75657894736</v>
      </c>
      <c r="N24" s="52">
        <f t="shared" si="1"/>
        <v>251399.2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273491.8684210526</v>
      </c>
      <c r="H25" s="50">
        <f t="shared" si="3"/>
        <v>256729.87499999997</v>
      </c>
      <c r="I25" s="51">
        <f t="shared" si="3"/>
        <v>247444.2927631579</v>
      </c>
      <c r="N25" s="52">
        <f t="shared" si="1"/>
        <v>273491.9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295584.52631578944</v>
      </c>
      <c r="H26" s="50">
        <f t="shared" si="3"/>
        <v>277468.5</v>
      </c>
      <c r="I26" s="51">
        <f t="shared" si="3"/>
        <v>267432.82894736837</v>
      </c>
      <c r="N26" s="52">
        <f t="shared" si="1"/>
        <v>295584.5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350435.2631578947</v>
      </c>
      <c r="H27" s="50">
        <f t="shared" si="3"/>
        <v>328957.5</v>
      </c>
      <c r="I27" s="51">
        <f t="shared" si="3"/>
        <v>317059.53947368416</v>
      </c>
      <c r="N27" s="52">
        <f t="shared" si="1"/>
        <v>350435.3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412904.1578947368</v>
      </c>
      <c r="H28" s="50">
        <f t="shared" si="3"/>
        <v>387597.74999999994</v>
      </c>
      <c r="I28" s="51">
        <f t="shared" si="3"/>
        <v>373578.8486842105</v>
      </c>
      <c r="N28" s="52">
        <f t="shared" si="1"/>
        <v>412904.2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151519.07894736843</v>
      </c>
      <c r="H29" s="50">
        <f aca="true" t="shared" si="4" ref="H29:I32">H$33*$F29/$F$33</f>
        <v>142900</v>
      </c>
      <c r="I29" s="51">
        <f t="shared" si="4"/>
        <v>137061.18421052632</v>
      </c>
      <c r="N29" s="52">
        <f t="shared" si="1"/>
        <v>151519.1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178792.51315789472</v>
      </c>
      <c r="H30" s="50">
        <f t="shared" si="4"/>
        <v>168621.99999999997</v>
      </c>
      <c r="I30" s="51">
        <f t="shared" si="4"/>
        <v>161732.19736842104</v>
      </c>
      <c r="N30" s="52">
        <f t="shared" si="1"/>
        <v>178792.5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194702.01644736843</v>
      </c>
      <c r="H31" s="50">
        <f t="shared" si="4"/>
        <v>183626.49999999997</v>
      </c>
      <c r="I31" s="51">
        <f t="shared" si="4"/>
        <v>176123.6217105263</v>
      </c>
      <c r="N31" s="52">
        <f t="shared" si="1"/>
        <v>194702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210611.51973684208</v>
      </c>
      <c r="H32" s="50">
        <f t="shared" si="4"/>
        <v>198631</v>
      </c>
      <c r="I32" s="51">
        <f t="shared" si="4"/>
        <v>190515.04605263157</v>
      </c>
      <c r="N32" s="52">
        <f t="shared" si="1"/>
        <v>210611.5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230309</v>
      </c>
      <c r="H33" s="12">
        <v>217208</v>
      </c>
      <c r="I33" s="12">
        <v>208333</v>
      </c>
      <c r="J33" s="24"/>
      <c r="K33" s="24"/>
      <c r="L33" s="24"/>
      <c r="N33" s="52">
        <f t="shared" si="1"/>
        <v>230309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250006.48026315786</v>
      </c>
      <c r="H34" s="50">
        <f t="shared" si="5"/>
        <v>235784.99999999997</v>
      </c>
      <c r="I34" s="51">
        <f t="shared" si="5"/>
        <v>226150.9539473684</v>
      </c>
      <c r="N34" s="52">
        <f t="shared" si="1"/>
        <v>250006.5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271976.7467105263</v>
      </c>
      <c r="H35" s="50">
        <f t="shared" si="5"/>
        <v>256505.5</v>
      </c>
      <c r="I35" s="51">
        <f t="shared" si="5"/>
        <v>246024.82565789472</v>
      </c>
      <c r="N35" s="52">
        <f t="shared" si="1"/>
        <v>271976.7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293947.0131578947</v>
      </c>
      <c r="H36" s="50">
        <f t="shared" si="5"/>
        <v>277225.99999999994</v>
      </c>
      <c r="I36" s="51">
        <f t="shared" si="5"/>
        <v>265898.697368421</v>
      </c>
      <c r="N36" s="52">
        <f t="shared" si="1"/>
        <v>293947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348493.88157894736</v>
      </c>
      <c r="H37" s="50">
        <f t="shared" si="5"/>
        <v>328670</v>
      </c>
      <c r="I37" s="51">
        <f t="shared" si="5"/>
        <v>315240.7236842105</v>
      </c>
      <c r="N37" s="52">
        <f t="shared" si="1"/>
        <v>348493.9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410616.7039473684</v>
      </c>
      <c r="H38" s="50">
        <f t="shared" si="5"/>
        <v>387258.99999999994</v>
      </c>
      <c r="I38" s="51">
        <f t="shared" si="5"/>
        <v>371435.8092105263</v>
      </c>
      <c r="N38" s="52">
        <f t="shared" si="1"/>
        <v>410616.7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159869.73684210525</v>
      </c>
      <c r="H39" s="50">
        <f aca="true" t="shared" si="6" ref="H39:I42">H$43*$F39/$F$43</f>
        <v>150659.86842105264</v>
      </c>
      <c r="I39" s="51">
        <f t="shared" si="6"/>
        <v>145115.13157894736</v>
      </c>
      <c r="N39" s="52">
        <f t="shared" si="1"/>
        <v>159869.7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188646.2894736842</v>
      </c>
      <c r="H40" s="50">
        <f t="shared" si="6"/>
        <v>177778.64473684208</v>
      </c>
      <c r="I40" s="51">
        <f t="shared" si="6"/>
        <v>171235.8552631579</v>
      </c>
      <c r="N40" s="52">
        <f t="shared" si="1"/>
        <v>188646.3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205432.61184210525</v>
      </c>
      <c r="H41" s="50">
        <f t="shared" si="6"/>
        <v>193597.9309210526</v>
      </c>
      <c r="I41" s="51">
        <f t="shared" si="6"/>
        <v>186472.94407894736</v>
      </c>
      <c r="N41" s="52">
        <f t="shared" si="1"/>
        <v>205432.6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222218.9342105263</v>
      </c>
      <c r="H42" s="50">
        <f t="shared" si="6"/>
        <v>209417.21710526315</v>
      </c>
      <c r="I42" s="51">
        <f t="shared" si="6"/>
        <v>201710.03289473683</v>
      </c>
      <c r="N42" s="52">
        <f t="shared" si="1"/>
        <v>222218.9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243002</v>
      </c>
      <c r="H43" s="12">
        <v>229003</v>
      </c>
      <c r="I43" s="12">
        <v>220575</v>
      </c>
      <c r="J43" s="24"/>
      <c r="K43" s="24"/>
      <c r="L43" s="24"/>
      <c r="N43" s="52">
        <f t="shared" si="1"/>
        <v>243002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263785.06578947365</v>
      </c>
      <c r="H44" s="50">
        <f t="shared" si="7"/>
        <v>248588.7828947368</v>
      </c>
      <c r="I44" s="51">
        <f t="shared" si="7"/>
        <v>239439.96710526315</v>
      </c>
      <c r="N44" s="52">
        <f t="shared" si="1"/>
        <v>263785.1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286966.17763157893</v>
      </c>
      <c r="H45" s="50">
        <f t="shared" si="7"/>
        <v>270434.4638157895</v>
      </c>
      <c r="I45" s="51">
        <f t="shared" si="7"/>
        <v>260481.66118421053</v>
      </c>
      <c r="N45" s="52">
        <f t="shared" si="1"/>
        <v>286966.2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310147.2894736842</v>
      </c>
      <c r="H46" s="50">
        <f t="shared" si="7"/>
        <v>292280.1447368421</v>
      </c>
      <c r="I46" s="51">
        <f t="shared" si="7"/>
        <v>281523.35526315786</v>
      </c>
      <c r="N46" s="52">
        <f t="shared" si="1"/>
        <v>310147.3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367700.3947368421</v>
      </c>
      <c r="H47" s="50">
        <f t="shared" si="7"/>
        <v>346517.697368421</v>
      </c>
      <c r="I47" s="51">
        <f t="shared" si="7"/>
        <v>333764.80263157893</v>
      </c>
      <c r="N47" s="52">
        <f t="shared" si="1"/>
        <v>367700.4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433246.9868421053</v>
      </c>
      <c r="H48" s="50">
        <f t="shared" si="7"/>
        <v>408288.24342105264</v>
      </c>
      <c r="I48" s="51">
        <f t="shared" si="7"/>
        <v>393262.00657894736</v>
      </c>
      <c r="N48" s="52">
        <f t="shared" si="1"/>
        <v>433247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205933.89830508476</v>
      </c>
      <c r="H49" s="50">
        <f>H$50*$F49/$F$50</f>
        <v>194070.33898305087</v>
      </c>
      <c r="I49" s="51">
        <f>I$50*$F49/$F$50</f>
        <v>186927.96610169494</v>
      </c>
      <c r="N49" s="52">
        <f aca="true" t="shared" si="8" ref="N49:N95">ROUND(IF($N$8=1,$G49,IF($N$8=2,$H49,IF($N$8=3,$I49,IF($N$8=4,$J49,IF($N$8=5,$K49,IF($N$8=6,$L49)))))),1)</f>
        <v>205933.9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243002</v>
      </c>
      <c r="H50" s="12">
        <v>229003</v>
      </c>
      <c r="I50" s="12">
        <v>220575</v>
      </c>
      <c r="N50" s="52">
        <f t="shared" si="8"/>
        <v>243002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288307.4576271186</v>
      </c>
      <c r="H51" s="50">
        <f t="shared" si="9"/>
        <v>271698.47457627114</v>
      </c>
      <c r="I51" s="51">
        <f t="shared" si="9"/>
        <v>261699.1525423729</v>
      </c>
      <c r="N51" s="52">
        <f t="shared" si="8"/>
        <v>288307.5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339790.9322033898</v>
      </c>
      <c r="H52" s="50">
        <f t="shared" si="9"/>
        <v>320216.0593220339</v>
      </c>
      <c r="I52" s="51">
        <f t="shared" si="9"/>
        <v>308431.14406779665</v>
      </c>
      <c r="N52" s="52">
        <f t="shared" si="8"/>
        <v>339790.9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185714.28571428574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185714.3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209857.14285714287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209857.1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234000.00000000003</v>
      </c>
      <c r="H55" s="50">
        <f t="shared" si="10"/>
        <v>221400</v>
      </c>
      <c r="I55" s="51">
        <f>I$56*$F55/$F$56</f>
        <v>213300</v>
      </c>
      <c r="N55" s="52">
        <f t="shared" si="8"/>
        <v>234000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260000</v>
      </c>
      <c r="H56" s="12">
        <v>246000</v>
      </c>
      <c r="I56" s="13">
        <v>237000</v>
      </c>
      <c r="J56" s="22"/>
      <c r="K56" s="22"/>
      <c r="L56" s="22"/>
      <c r="N56" s="52">
        <f t="shared" si="8"/>
        <v>260000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284142.85714285716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284142.9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308285.7142857143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308285.7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332428.5714285715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332428.6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358428.5714285715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358428.6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185714.28571428574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185714.3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209857.14285714287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209857.1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234000.00000000003</v>
      </c>
      <c r="H63" s="60">
        <f t="shared" si="12"/>
        <v>221400</v>
      </c>
      <c r="I63" s="68">
        <f t="shared" si="12"/>
        <v>213300</v>
      </c>
      <c r="N63" s="52">
        <f t="shared" si="8"/>
        <v>234000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260000</v>
      </c>
      <c r="H64" s="12">
        <v>246000</v>
      </c>
      <c r="I64" s="13">
        <v>237000</v>
      </c>
      <c r="J64" s="22"/>
      <c r="K64" s="22"/>
      <c r="L64" s="22"/>
      <c r="N64" s="52">
        <f t="shared" si="8"/>
        <v>260000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284142.85714285716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284142.9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308285.7142857143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308285.7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332428.5714285715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332428.6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358428.5714285715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358428.6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185714.28571428574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185714.3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209857.14285714287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209857.1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234000.00000000003</v>
      </c>
      <c r="H71" s="69">
        <f t="shared" si="14"/>
        <v>221400</v>
      </c>
      <c r="I71" s="68">
        <f t="shared" si="14"/>
        <v>213300</v>
      </c>
      <c r="N71" s="52">
        <f t="shared" si="8"/>
        <v>234000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260000</v>
      </c>
      <c r="H72" s="12">
        <v>246000</v>
      </c>
      <c r="I72" s="13">
        <v>237000</v>
      </c>
      <c r="J72" s="22"/>
      <c r="K72" s="22"/>
      <c r="L72" s="22"/>
      <c r="N72" s="52">
        <f t="shared" si="8"/>
        <v>260000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284142.85714285716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284142.9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308285.7142857143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308285.7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332428.5714285715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332428.6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358428.5714285715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358428.6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185714.28571428574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185714.3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209857.14285714287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209857.1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234000.00000000003</v>
      </c>
      <c r="H79" s="69">
        <f t="shared" si="16"/>
        <v>221400</v>
      </c>
      <c r="I79" s="68">
        <f t="shared" si="16"/>
        <v>213300</v>
      </c>
      <c r="N79" s="52">
        <f t="shared" si="8"/>
        <v>234000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260000</v>
      </c>
      <c r="H80" s="12">
        <v>246000</v>
      </c>
      <c r="I80" s="13">
        <v>237000</v>
      </c>
      <c r="J80" s="22"/>
      <c r="K80" s="22"/>
      <c r="L80" s="22"/>
      <c r="N80" s="52">
        <f t="shared" si="8"/>
        <v>260000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284142.85714285716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284142.9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308285.7142857143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308285.7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332428.5714285715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332428.6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358428.5714285715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358428.6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185714.28571428574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185714.3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209857.14285714287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209857.1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234000.00000000003</v>
      </c>
      <c r="H87" s="69">
        <f>H$88*$F87/$F$88</f>
        <v>221400</v>
      </c>
      <c r="I87" s="68">
        <f t="shared" si="18"/>
        <v>213300</v>
      </c>
      <c r="N87" s="52">
        <f t="shared" si="8"/>
        <v>234000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260000</v>
      </c>
      <c r="H88" s="12">
        <v>246000</v>
      </c>
      <c r="I88" s="13">
        <v>237000</v>
      </c>
      <c r="J88" s="22"/>
      <c r="K88" s="22"/>
      <c r="L88" s="22"/>
      <c r="N88" s="52">
        <f t="shared" si="8"/>
        <v>260000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284142.85714285716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284142.9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308285.7142857143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308285.7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332428.5714285715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332428.6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358428.5714285715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358428.6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534512.5</v>
      </c>
      <c r="H93" s="69">
        <f>H$94*$F93/$F$94</f>
        <v>496350.9615384615</v>
      </c>
      <c r="I93" s="68">
        <f>I$94*$F93/$F$94</f>
        <v>472349.03846153844</v>
      </c>
      <c r="N93" s="52">
        <f t="shared" si="8"/>
        <v>534512.5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555893</v>
      </c>
      <c r="H94" s="12">
        <v>516205</v>
      </c>
      <c r="I94" s="13">
        <v>491243</v>
      </c>
      <c r="J94" s="22"/>
      <c r="K94" s="22"/>
      <c r="L94" s="22"/>
      <c r="N94" s="52">
        <f t="shared" si="8"/>
        <v>555893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577273.5</v>
      </c>
      <c r="H95" s="69">
        <f>H$94*$F95/$F$94</f>
        <v>536059.0384615385</v>
      </c>
      <c r="I95" s="68">
        <f>I$94*$F95/$F$94</f>
        <v>510136.96153846156</v>
      </c>
      <c r="N95" s="52">
        <f t="shared" si="8"/>
        <v>577273.5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362872.1951219512</v>
      </c>
      <c r="H104" s="69">
        <f>H$105*$F104/$F$105</f>
        <v>336708.29268292687</v>
      </c>
      <c r="I104" s="68">
        <f>I$105*$F104/$F$105</f>
        <v>318508.29268292687</v>
      </c>
      <c r="N104" s="52">
        <f t="shared" si="20"/>
        <v>362872.2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371944</v>
      </c>
      <c r="H105" s="12">
        <v>345126</v>
      </c>
      <c r="I105" s="13">
        <v>326471</v>
      </c>
      <c r="J105" s="22"/>
      <c r="K105" s="22"/>
      <c r="L105" s="22"/>
      <c r="N105" s="52">
        <f t="shared" si="20"/>
        <v>371944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381015.80487804883</v>
      </c>
      <c r="H106" s="69">
        <f>H$105*$F106/$F$105</f>
        <v>353543.7073170732</v>
      </c>
      <c r="I106" s="68">
        <f>I$105*$F106/$F$105</f>
        <v>334433.7073170732</v>
      </c>
      <c r="N106" s="52">
        <f t="shared" si="20"/>
        <v>381015.8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336054.6341463415</v>
      </c>
      <c r="H107" s="69">
        <f>H$108*$F107/$F$108</f>
        <v>311824.39024390245</v>
      </c>
      <c r="I107" s="68">
        <f>I$108*$F107/$F$108</f>
        <v>294969.756097561</v>
      </c>
      <c r="N107" s="52">
        <f t="shared" si="20"/>
        <v>336054.6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344456</v>
      </c>
      <c r="H108" s="12">
        <v>319620</v>
      </c>
      <c r="I108" s="13">
        <v>302344</v>
      </c>
      <c r="J108" s="22"/>
      <c r="K108" s="22"/>
      <c r="L108" s="22"/>
      <c r="N108" s="52">
        <f t="shared" si="20"/>
        <v>344456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352857.3658536585</v>
      </c>
      <c r="H109" s="69">
        <f>H$108*$F109/$F$108</f>
        <v>327415.6097560976</v>
      </c>
      <c r="I109" s="68">
        <f>I$108*$F109/$F$108</f>
        <v>309718.2439024391</v>
      </c>
      <c r="N109" s="52">
        <f t="shared" si="20"/>
        <v>352857.4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282300.88495575223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282300.9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319000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319000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366991.1504424779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366991.2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414982.3008849558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414982.3</v>
      </c>
    </row>
    <row r="114" spans="1:14" ht="22.5" customHeight="1">
      <c r="A114" s="22" t="s">
        <v>122</v>
      </c>
      <c r="B114" s="93">
        <v>4</v>
      </c>
      <c r="C114" s="94" t="s">
        <v>244</v>
      </c>
      <c r="D114" s="94"/>
      <c r="E114" s="70" t="s">
        <v>37</v>
      </c>
      <c r="F114" s="71">
        <v>1</v>
      </c>
      <c r="G114" s="69">
        <f>G$115*$F114/$F$115</f>
        <v>282300.88495575223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282300.9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319000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319000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366991.1504424779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366991.2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414982.3008849558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414982.3</v>
      </c>
    </row>
    <row r="118" spans="1:14" ht="22.5" customHeight="1">
      <c r="A118" s="22" t="s">
        <v>115</v>
      </c>
      <c r="B118" s="93">
        <v>5</v>
      </c>
      <c r="C118" s="94" t="s">
        <v>245</v>
      </c>
      <c r="D118" s="94"/>
      <c r="E118" s="91" t="s">
        <v>32</v>
      </c>
      <c r="F118" s="92">
        <v>1</v>
      </c>
      <c r="G118" s="90">
        <f>G$119*$F118/$F$119</f>
        <v>309708.7378640777</v>
      </c>
      <c r="H118" s="90">
        <f>H$119*$F118/$F$119</f>
        <v>287378.640776699</v>
      </c>
      <c r="I118" s="89">
        <f>I$119*$F118/$F$119</f>
        <v>271844.66019417474</v>
      </c>
      <c r="N118" s="52">
        <f t="shared" si="20"/>
        <v>309708.7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319000</v>
      </c>
      <c r="H119" s="12">
        <v>296000</v>
      </c>
      <c r="I119" s="13">
        <v>280000</v>
      </c>
      <c r="J119" s="22"/>
      <c r="K119" s="22"/>
      <c r="L119" s="22"/>
      <c r="N119" s="52">
        <f t="shared" si="20"/>
        <v>319000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328291.2621359223</v>
      </c>
      <c r="H120" s="90">
        <f>H$119*$F120/$F$119</f>
        <v>304621.35922330094</v>
      </c>
      <c r="I120" s="89">
        <f>I$119*$F120/$F$119</f>
        <v>288155.33980582526</v>
      </c>
      <c r="N120" s="52">
        <f t="shared" si="20"/>
        <v>328291.3</v>
      </c>
    </row>
    <row r="121" spans="1:14" ht="22.5" customHeight="1">
      <c r="A121" s="22" t="s">
        <v>238</v>
      </c>
      <c r="B121" s="93">
        <v>6</v>
      </c>
      <c r="C121" s="94" t="s">
        <v>246</v>
      </c>
      <c r="D121" s="94"/>
      <c r="E121" s="70" t="s">
        <v>32</v>
      </c>
      <c r="F121" s="71">
        <v>1</v>
      </c>
      <c r="G121" s="69">
        <f>G$122*$F121/$F$122</f>
        <v>337701.96078431373</v>
      </c>
      <c r="H121" s="69">
        <f>H$122*$F121/$F$122</f>
        <v>313352.9411764706</v>
      </c>
      <c r="I121" s="68">
        <f>I$122*$F121/$F$122</f>
        <v>296415.6862745098</v>
      </c>
      <c r="N121" s="52">
        <f t="shared" si="20"/>
        <v>337702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344456</v>
      </c>
      <c r="H122" s="12">
        <v>319620</v>
      </c>
      <c r="I122" s="13">
        <v>302344</v>
      </c>
      <c r="J122" s="22"/>
      <c r="K122" s="22"/>
      <c r="L122" s="22"/>
      <c r="N122" s="52">
        <f t="shared" si="20"/>
        <v>344456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351210.03921568627</v>
      </c>
      <c r="H123" s="69">
        <f>H$122*$F123/$F$122</f>
        <v>325887.0588235294</v>
      </c>
      <c r="I123" s="68">
        <f>I$122*$F123/$F$122</f>
        <v>308272.3137254902</v>
      </c>
      <c r="N123" s="52">
        <f t="shared" si="20"/>
        <v>351210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518181.8181818181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518181.8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570000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570000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642545.4545454545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642545.5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720272.7272727272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720272.7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535211.2676056338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535211.3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570000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570000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604788.7323943662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604788.7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535211.2676056338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535211.3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570000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570000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604788.7323943662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604788.7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248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251</v>
      </c>
      <c r="E141" s="26" t="s">
        <v>53</v>
      </c>
      <c r="F141" s="36">
        <v>20336</v>
      </c>
      <c r="G141" s="55">
        <v>1.02</v>
      </c>
      <c r="H141" s="57">
        <f>F141*G141</f>
        <v>20742.72</v>
      </c>
      <c r="K141" s="73"/>
      <c r="L141" s="73"/>
      <c r="N141" s="76">
        <f>ROUND(F141,1)</f>
        <v>20336</v>
      </c>
      <c r="O141" s="75"/>
    </row>
    <row r="142" spans="1:15" ht="20.25" customHeight="1">
      <c r="A142" s="25" t="s">
        <v>131</v>
      </c>
      <c r="C142" s="63">
        <v>2</v>
      </c>
      <c r="D142" s="26" t="s">
        <v>250</v>
      </c>
      <c r="E142" s="26" t="s">
        <v>53</v>
      </c>
      <c r="F142" s="36">
        <v>15373</v>
      </c>
      <c r="G142" s="55">
        <v>1.03</v>
      </c>
      <c r="H142" s="57">
        <f>F142*G142</f>
        <v>15834.19</v>
      </c>
      <c r="K142" s="73"/>
      <c r="L142" s="73"/>
      <c r="N142" s="76">
        <f>ROUND(F142,1)</f>
        <v>15373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248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251</v>
      </c>
      <c r="E151" s="26" t="s">
        <v>53</v>
      </c>
      <c r="F151" s="36">
        <v>20336</v>
      </c>
      <c r="G151" s="55">
        <v>1.02</v>
      </c>
      <c r="H151" s="57">
        <f>F151*G151</f>
        <v>20742.72</v>
      </c>
      <c r="K151" s="73"/>
      <c r="L151" s="73"/>
      <c r="N151" s="76">
        <f>ROUND(F151,1)</f>
        <v>20336</v>
      </c>
      <c r="O151" s="75"/>
    </row>
    <row r="152" spans="1:15" ht="20.25" customHeight="1">
      <c r="A152" s="25" t="s">
        <v>205</v>
      </c>
      <c r="C152" s="63">
        <v>2</v>
      </c>
      <c r="D152" s="26" t="s">
        <v>250</v>
      </c>
      <c r="E152" s="26" t="s">
        <v>53</v>
      </c>
      <c r="F152" s="36">
        <v>15373</v>
      </c>
      <c r="G152" s="55">
        <v>1.03</v>
      </c>
      <c r="H152" s="57">
        <f>F152*G152</f>
        <v>15834.19</v>
      </c>
      <c r="K152" s="73"/>
      <c r="L152" s="73"/>
      <c r="N152" s="76">
        <f>ROUND(F152,1)</f>
        <v>15373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2021-11-01T04:50:24Z</dcterms:modified>
  <cp:category/>
  <cp:version/>
  <cp:contentType/>
  <cp:contentStatus/>
</cp:coreProperties>
</file>